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ieviverbanderecht.sharepoint.com/sites/VR/Shared Documents/BDS/02-Grundbildung/Überarbeitungen und Reformen/08_verkauf 2022+/AG-Ausführungsbest-QV/Notenrechner/FR/"/>
    </mc:Choice>
  </mc:AlternateContent>
  <xr:revisionPtr revIDLastSave="74" documentId="8_{EE44E8D8-BCEB-4CE5-B832-1550D5089FAB}" xr6:coauthVersionLast="47" xr6:coauthVersionMax="47" xr10:uidLastSave="{7FA48F01-41E2-47CE-B2C9-8B581E3A3989}"/>
  <bookViews>
    <workbookView xWindow="0" yWindow="0" windowWidth="34400" windowHeight="1380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K20" i="1" l="1"/>
  <c r="K12" i="1"/>
  <c r="K16" i="1" l="1"/>
  <c r="K26" i="1" s="1"/>
  <c r="K27" i="1"/>
</calcChain>
</file>

<file path=xl/sharedStrings.xml><?xml version="1.0" encoding="utf-8"?>
<sst xmlns="http://schemas.openxmlformats.org/spreadsheetml/2006/main" count="47" uniqueCount="42">
  <si>
    <t>Basis: BiVo DHF 18.05.2021</t>
  </si>
  <si>
    <t>Calculateur PQ Gestionnaires du commerce de détail art. 32 OFPr</t>
  </si>
  <si>
    <t>PQ 2025</t>
  </si>
  <si>
    <t>Branches: After-Sales Automobile , Landi, Alimentation</t>
  </si>
  <si>
    <t>L'éditeur n'assume aucune responsabilité pour ce tableau.</t>
  </si>
  <si>
    <t>Vous ne pouvez écrire que dans cases blanches!</t>
  </si>
  <si>
    <t xml:space="preserve">Domaines de qualification </t>
  </si>
  <si>
    <t>Notes d'expérience</t>
  </si>
  <si>
    <r>
      <t xml:space="preserve">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semestre</t>
    </r>
  </si>
  <si>
    <r>
      <t xml:space="preserve"> 2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 </t>
    </r>
  </si>
  <si>
    <r>
      <t xml:space="preserve"> 3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</si>
  <si>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r>
      <t xml:space="preserve"> 4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</si>
  <si>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r>
      <t xml:space="preserve"> 5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</si>
  <si>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r>
      <t xml:space="preserve"> 6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</si>
  <si>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t>Notes d'examen</t>
  </si>
  <si>
    <t>Certificat de notes</t>
  </si>
  <si>
    <t xml:space="preserve">  A. Travail pratique (45% / note éliminatoir)</t>
  </si>
  <si>
    <t>1) Gestion des relations avec les clients (DCO A) et acquisition, intégration et développement des connaissances sur les produits et prestations (DCO C): 35%</t>
  </si>
  <si>
    <t>2) Gestion et présentation des produits et prestations (DCO B): 35%</t>
  </si>
  <si>
    <r>
      <t xml:space="preserve">3) Conception et réalisation d’expériences d’achat (DCO E) </t>
    </r>
    <r>
      <rPr>
        <sz val="10"/>
        <rFont val="Arial Black"/>
        <family val="2"/>
      </rPr>
      <t>ou</t>
    </r>
    <r>
      <rPr>
        <sz val="10"/>
        <rFont val="Arial"/>
        <family val="2"/>
      </rPr>
      <t xml:space="preserve"> gestion de magasins en ligne (DCO F): 30%</t>
    </r>
  </si>
  <si>
    <t>B. Connaissances professionnelles (45%)</t>
  </si>
  <si>
    <t xml:space="preserve"> 1) Gestion des relations avec les clients (DCO A): 50%</t>
  </si>
  <si>
    <t xml:space="preserve"> 2) Gestion et présentation des produits et prestation (DCO B): 25%</t>
  </si>
  <si>
    <t xml:space="preserve"> 3) Interactions au sein de l’entreprise et dans la branche (DCO D): 25%</t>
  </si>
  <si>
    <t>C. Culture générale (10%)</t>
  </si>
  <si>
    <t xml:space="preserve"> 1) Note d'expérience: aucune</t>
  </si>
  <si>
    <t xml:space="preserve"> 3) Examen final (oralement): 50%</t>
  </si>
  <si>
    <t xml:space="preserve"> 2) Travail d'approfondissement: 50%</t>
  </si>
  <si>
    <t xml:space="preserve"> a. Formation à la pratique professionnelle: 25%</t>
  </si>
  <si>
    <t xml:space="preserve"> b. Enseignement des connaissances professionnelles: 50%</t>
  </si>
  <si>
    <t xml:space="preserve"> c. Cours interentreprises: 25%</t>
  </si>
  <si>
    <t xml:space="preserve"> Note globale</t>
  </si>
  <si>
    <t xml:space="preserve"> Travail pratique</t>
  </si>
  <si>
    <t xml:space="preserve"> Résultat de l'examen</t>
  </si>
  <si>
    <t>La note globale et la note du domaine de qualification "travail pratique" doivent être supérieure ou égale à 4.</t>
  </si>
  <si>
    <t>(valeur moyenne, arrondie à la première décimale, des positions pondérées de manière égale (art. 34 OFPr)</t>
  </si>
  <si>
    <t>arrondi à la note entière ou à la demi-note (AB PQ 4.2)</t>
  </si>
  <si>
    <t>arrondi à la première décimale (art. 34 OFPr, AB PQ 4.2)</t>
  </si>
  <si>
    <t>supprimé (art. 23, al. 1, let. A, OBI)</t>
  </si>
  <si>
    <t xml:space="preserve"> D. Note d'expérience (supprimé)</t>
  </si>
  <si>
    <t>arrondi à une décimale = moyenne arithmétique (NLP Pt. 8-4)</t>
  </si>
  <si>
    <t>arrondi à la première décimale (art. 21, paragraphe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</si>
</sst>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scheme val="minor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 Black"/>
      <family val="2"/>
    </font>
    <font>
      <b/>
      <sz val="10.5"/>
      <name val="Arial Black"/>
      <family val="2"/>
    </font>
    <font>
      <vertAlign val="super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76">
    <xf numFmtId="0" fontId="0" fillId="0" borderId="0" xfId="0"/>
    <xf numFmtId="16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164" fontId="2" fillId="2" borderId="13" xfId="0" applyNumberFormat="1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64" fontId="2" fillId="2" borderId="9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5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textRotation="90"/>
    </xf>
    <xf numFmtId="0" fontId="3" fillId="0" borderId="8" xfId="0" applyFont="1" applyBorder="1" applyAlignment="1">
      <alignment horizontal="center" textRotation="90"/>
    </xf>
    <xf numFmtId="0" fontId="0" fillId="0" borderId="0" xfId="0" applyAlignment="1">
      <alignment horizontal="left" vertical="center"/>
    </xf>
    <xf numFmtId="164" fontId="2" fillId="5" borderId="9" xfId="0" applyNumberFormat="1" applyFont="1" applyFill="1" applyBorder="1" applyAlignment="1" applyProtection="1">
      <alignment horizontal="center" vertical="center"/>
      <protection locked="0"/>
    </xf>
    <xf numFmtId="164" fontId="5" fillId="0" borderId="10" xfId="0" applyNumberFormat="1" applyFont="1" applyBorder="1" applyAlignment="1">
      <alignment horizontal="center" textRotation="90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5" fillId="3" borderId="5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3" borderId="16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164" fontId="6" fillId="3" borderId="16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2" fillId="3" borderId="1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64" fontId="5" fillId="3" borderId="9" xfId="0" applyNumberFormat="1" applyFont="1" applyFill="1" applyBorder="1" applyAlignment="1">
      <alignment horizontal="center" textRotation="90" wrapText="1"/>
    </xf>
    <xf numFmtId="0" fontId="5" fillId="0" borderId="12" xfId="0" applyFont="1" applyBorder="1" applyAlignment="1">
      <alignment horizontal="left" vertical="center" wrapText="1"/>
    </xf>
    <xf numFmtId="0" fontId="10" fillId="0" borderId="0" xfId="0" applyFont="1"/>
    <xf numFmtId="0" fontId="5" fillId="4" borderId="17" xfId="0" applyFont="1" applyFill="1" applyBorder="1" applyAlignment="1">
      <alignment horizontal="left" vertical="center"/>
    </xf>
    <xf numFmtId="164" fontId="5" fillId="6" borderId="15" xfId="0" applyNumberFormat="1" applyFont="1" applyFill="1" applyBorder="1" applyAlignment="1">
      <alignment horizontal="center" vertical="center"/>
    </xf>
    <xf numFmtId="164" fontId="5" fillId="6" borderId="17" xfId="0" applyNumberFormat="1" applyFont="1" applyFill="1" applyBorder="1" applyAlignment="1">
      <alignment horizontal="center" vertical="center"/>
    </xf>
    <xf numFmtId="164" fontId="5" fillId="6" borderId="18" xfId="0" applyNumberFormat="1" applyFont="1" applyFill="1" applyBorder="1" applyAlignment="1">
      <alignment horizontal="center" vertical="center"/>
    </xf>
    <xf numFmtId="164" fontId="5" fillId="6" borderId="19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4" fontId="6" fillId="6" borderId="15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164" fontId="2" fillId="5" borderId="10" xfId="0" applyNumberFormat="1" applyFont="1" applyFill="1" applyBorder="1" applyAlignment="1" applyProtection="1">
      <alignment horizontal="center" vertical="center"/>
      <protection locked="0"/>
    </xf>
    <xf numFmtId="164" fontId="2" fillId="7" borderId="22" xfId="0" applyNumberFormat="1" applyFont="1" applyFill="1" applyBorder="1" applyAlignment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  <protection locked="0"/>
    </xf>
    <xf numFmtId="164" fontId="2" fillId="3" borderId="22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164" fontId="11" fillId="0" borderId="0" xfId="0" applyNumberFormat="1" applyFont="1" applyAlignment="1">
      <alignment horizontal="left" vertical="top"/>
    </xf>
    <xf numFmtId="0" fontId="6" fillId="4" borderId="0" xfId="0" applyFont="1" applyFill="1" applyAlignment="1">
      <alignment horizontal="left" vertical="center"/>
    </xf>
    <xf numFmtId="0" fontId="0" fillId="4" borderId="0" xfId="0" applyFill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2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</cellXfs>
  <cellStyles count="1">
    <cellStyle name="Standard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topLeftCell="B1" zoomScale="90" zoomScaleNormal="90" workbookViewId="0">
      <selection activeCell="J10" sqref="J10"/>
    </sheetView>
  </sheetViews>
  <sheetFormatPr baseColWidth="10" defaultColWidth="11.453125" defaultRowHeight="14.5"/>
  <cols>
    <col min="1" max="1" width="3.453125" customWidth="1"/>
    <col min="2" max="2" width="58.81640625" customWidth="1"/>
    <col min="3" max="8" width="6.54296875" customWidth="1"/>
    <col min="9" max="9" width="8.90625" customWidth="1"/>
    <col min="10" max="10" width="6.54296875" customWidth="1"/>
    <col min="11" max="11" width="10.7265625" customWidth="1"/>
  </cols>
  <sheetData>
    <row r="1" spans="1:13" s="61" customFormat="1" ht="16.5">
      <c r="B1" s="62" t="s">
        <v>1</v>
      </c>
      <c r="C1" s="63"/>
      <c r="D1" s="63"/>
      <c r="E1" s="63"/>
      <c r="F1" s="63"/>
      <c r="G1" s="63"/>
      <c r="H1" s="63"/>
      <c r="J1" s="62" t="s">
        <v>2</v>
      </c>
      <c r="K1" s="64"/>
      <c r="L1" s="63"/>
    </row>
    <row r="2" spans="1:13" s="61" customFormat="1" ht="16.5">
      <c r="B2" s="62" t="s">
        <v>3</v>
      </c>
      <c r="C2" s="63"/>
      <c r="D2" s="63"/>
      <c r="E2" s="63"/>
      <c r="F2" s="63"/>
      <c r="G2" s="63"/>
      <c r="H2" s="63"/>
      <c r="I2" s="62"/>
      <c r="J2" s="64"/>
      <c r="K2" s="64"/>
      <c r="L2" s="63"/>
    </row>
    <row r="3" spans="1:13">
      <c r="B3" s="24" t="s">
        <v>4</v>
      </c>
      <c r="C3" s="67"/>
      <c r="D3" s="68"/>
      <c r="E3" s="68"/>
      <c r="F3" s="68"/>
      <c r="G3" s="26"/>
      <c r="H3" s="26"/>
      <c r="I3" s="68"/>
      <c r="J3" s="68"/>
      <c r="K3" s="68"/>
      <c r="L3" s="26"/>
    </row>
    <row r="4" spans="1:13">
      <c r="B4" s="24"/>
      <c r="C4" s="25"/>
      <c r="D4" s="26"/>
      <c r="E4" s="26"/>
      <c r="F4" s="26"/>
      <c r="G4" s="26"/>
      <c r="H4" s="26"/>
      <c r="I4" s="26"/>
      <c r="J4" s="26"/>
      <c r="K4" s="26"/>
      <c r="L4" s="26"/>
    </row>
    <row r="5" spans="1:13" ht="17">
      <c r="B5" s="30" t="s">
        <v>5</v>
      </c>
      <c r="C5" s="31"/>
      <c r="D5" s="31"/>
      <c r="E5" s="31"/>
      <c r="F5" s="31"/>
      <c r="G5" s="31"/>
      <c r="H5" s="31"/>
      <c r="I5" s="31"/>
      <c r="J5" s="31"/>
      <c r="K5" s="32"/>
      <c r="L5" s="28"/>
      <c r="M5" s="29"/>
    </row>
    <row r="6" spans="1:13" ht="15" thickBot="1">
      <c r="B6" s="26"/>
      <c r="C6" s="26"/>
      <c r="D6" s="26"/>
      <c r="E6" s="26"/>
      <c r="F6" s="26"/>
      <c r="G6" s="26"/>
      <c r="H6" s="26"/>
      <c r="I6" s="2"/>
      <c r="J6" s="26"/>
      <c r="K6" s="1"/>
      <c r="L6" s="21"/>
    </row>
    <row r="7" spans="1:13" s="17" customFormat="1" ht="31">
      <c r="A7"/>
      <c r="B7" s="54" t="s">
        <v>6</v>
      </c>
      <c r="C7" s="69" t="s">
        <v>7</v>
      </c>
      <c r="D7" s="70"/>
      <c r="E7" s="70"/>
      <c r="F7" s="70"/>
      <c r="G7" s="38"/>
      <c r="H7" s="39"/>
      <c r="I7" s="74" t="s">
        <v>7</v>
      </c>
      <c r="J7" s="18"/>
      <c r="K7" s="27" t="s">
        <v>15</v>
      </c>
      <c r="L7" s="16"/>
    </row>
    <row r="8" spans="1:13" ht="97.5" customHeight="1" thickBot="1">
      <c r="B8" s="3"/>
      <c r="C8" s="19" t="s">
        <v>8</v>
      </c>
      <c r="D8" s="19" t="s">
        <v>9</v>
      </c>
      <c r="E8" s="19" t="s">
        <v>10</v>
      </c>
      <c r="F8" s="20" t="s">
        <v>11</v>
      </c>
      <c r="G8" s="20" t="s">
        <v>12</v>
      </c>
      <c r="H8" s="20" t="s">
        <v>13</v>
      </c>
      <c r="I8" s="75"/>
      <c r="J8" s="23" t="s">
        <v>14</v>
      </c>
      <c r="K8" s="44"/>
      <c r="L8" s="4"/>
    </row>
    <row r="9" spans="1:13" s="34" customFormat="1" ht="16" thickBot="1">
      <c r="B9" s="54" t="s">
        <v>16</v>
      </c>
      <c r="C9" s="56"/>
      <c r="D9" s="9"/>
      <c r="E9" s="9"/>
      <c r="F9" s="9"/>
      <c r="G9" s="9"/>
      <c r="H9" s="9"/>
      <c r="I9" s="6"/>
      <c r="J9" s="15"/>
      <c r="K9" s="15"/>
      <c r="L9" s="35"/>
    </row>
    <row r="10" spans="1:13" s="34" customFormat="1" ht="38" thickBot="1">
      <c r="B10" s="8" t="s">
        <v>17</v>
      </c>
      <c r="C10" s="12"/>
      <c r="D10" s="9"/>
      <c r="E10" s="9"/>
      <c r="F10" s="9"/>
      <c r="G10" s="9"/>
      <c r="H10" s="9"/>
      <c r="I10" s="10"/>
      <c r="J10" s="37"/>
      <c r="K10" s="15"/>
      <c r="L10" s="35"/>
    </row>
    <row r="11" spans="1:13" s="34" customFormat="1" ht="15" thickBot="1">
      <c r="B11" s="8" t="s">
        <v>18</v>
      </c>
      <c r="C11" s="12"/>
      <c r="D11" s="9"/>
      <c r="E11" s="9"/>
      <c r="F11" s="9"/>
      <c r="G11" s="9"/>
      <c r="H11" s="15"/>
      <c r="I11" s="10"/>
      <c r="J11" s="22"/>
      <c r="K11" s="15"/>
    </row>
    <row r="12" spans="1:13" s="34" customFormat="1" ht="28.5" thickBot="1">
      <c r="B12" s="8" t="s">
        <v>19</v>
      </c>
      <c r="C12" s="43"/>
      <c r="D12" s="41"/>
      <c r="E12" s="41"/>
      <c r="F12" s="41"/>
      <c r="G12" s="41"/>
      <c r="H12" s="14"/>
      <c r="I12" s="42"/>
      <c r="J12" s="22"/>
      <c r="K12" s="40">
        <f>ROUND(IF(SUM(J10:J12)&gt;0,SUM(J10*0.35,J11*0.35,J12*0.3),"0.0"),1)</f>
        <v>0</v>
      </c>
      <c r="L12" s="35" t="s">
        <v>35</v>
      </c>
    </row>
    <row r="13" spans="1:13" s="34" customFormat="1" ht="16" thickBot="1">
      <c r="B13" s="54" t="s">
        <v>20</v>
      </c>
      <c r="C13" s="12"/>
      <c r="D13" s="9"/>
      <c r="E13" s="9"/>
      <c r="F13" s="9"/>
      <c r="G13" s="9"/>
      <c r="H13" s="9"/>
      <c r="I13" s="10"/>
      <c r="J13" s="12"/>
      <c r="K13" s="7"/>
      <c r="L13" s="35"/>
    </row>
    <row r="14" spans="1:13" s="34" customFormat="1" ht="15" thickBot="1">
      <c r="B14" s="8" t="s">
        <v>21</v>
      </c>
      <c r="C14" s="12"/>
      <c r="D14" s="52"/>
      <c r="E14" s="9"/>
      <c r="F14" s="9"/>
      <c r="G14" s="9"/>
      <c r="H14" s="9"/>
      <c r="I14" s="10"/>
      <c r="J14" s="37"/>
      <c r="K14" s="11"/>
      <c r="L14" s="35" t="s">
        <v>36</v>
      </c>
    </row>
    <row r="15" spans="1:13" s="34" customFormat="1" ht="15" thickBot="1">
      <c r="B15" s="8" t="s">
        <v>22</v>
      </c>
      <c r="C15" s="12"/>
      <c r="D15" s="9"/>
      <c r="E15" s="9"/>
      <c r="F15" s="9"/>
      <c r="G15" s="9"/>
      <c r="H15" s="9"/>
      <c r="I15" s="10"/>
      <c r="J15" s="37"/>
      <c r="K15" s="11"/>
      <c r="L15" s="35" t="s">
        <v>36</v>
      </c>
    </row>
    <row r="16" spans="1:13" s="34" customFormat="1" ht="19.5" customHeight="1" thickBot="1">
      <c r="B16" s="8" t="s">
        <v>23</v>
      </c>
      <c r="C16" s="43"/>
      <c r="D16" s="41"/>
      <c r="E16" s="41"/>
      <c r="F16" s="41"/>
      <c r="G16" s="41"/>
      <c r="H16" s="14"/>
      <c r="I16" s="42"/>
      <c r="J16" s="37"/>
      <c r="K16" s="40">
        <f>ROUND(IF(SUM(J14:J16)&gt;0,SUM(J14*0.5,J15*0.25,J16*0.25),"0.0"),1)</f>
        <v>0</v>
      </c>
      <c r="L16" s="35" t="s">
        <v>37</v>
      </c>
    </row>
    <row r="17" spans="2:16" s="34" customFormat="1" ht="16" thickBot="1">
      <c r="B17" s="55" t="s">
        <v>24</v>
      </c>
      <c r="C17" s="56"/>
      <c r="D17" s="5"/>
      <c r="E17" s="9"/>
      <c r="F17" s="9"/>
      <c r="G17" s="9"/>
      <c r="H17" s="9"/>
      <c r="I17" s="10"/>
      <c r="J17" s="15"/>
      <c r="K17" s="15"/>
      <c r="L17" s="35"/>
    </row>
    <row r="18" spans="2:16" s="34" customFormat="1" ht="15" thickBot="1">
      <c r="B18" s="13" t="s">
        <v>25</v>
      </c>
      <c r="C18" s="59"/>
      <c r="D18" s="59"/>
      <c r="E18" s="59"/>
      <c r="F18" s="59"/>
      <c r="G18" s="59"/>
      <c r="H18" s="9"/>
      <c r="I18" s="58"/>
      <c r="J18" s="15"/>
      <c r="K18" s="15"/>
      <c r="L18" s="35" t="s">
        <v>38</v>
      </c>
    </row>
    <row r="19" spans="2:16" s="34" customFormat="1" ht="15" thickBot="1">
      <c r="B19" s="13" t="s">
        <v>27</v>
      </c>
      <c r="C19" s="12"/>
      <c r="D19" s="9"/>
      <c r="E19" s="9"/>
      <c r="F19" s="9"/>
      <c r="G19" s="9"/>
      <c r="H19" s="15"/>
      <c r="I19" s="10"/>
      <c r="J19" s="37"/>
      <c r="K19" s="15"/>
      <c r="N19" s="36"/>
    </row>
    <row r="20" spans="2:16" s="34" customFormat="1" ht="15" thickBot="1">
      <c r="B20" s="13" t="s">
        <v>26</v>
      </c>
      <c r="C20" s="43"/>
      <c r="D20" s="41"/>
      <c r="E20" s="41"/>
      <c r="F20" s="41"/>
      <c r="G20" s="41"/>
      <c r="H20" s="14"/>
      <c r="I20" s="42"/>
      <c r="J20" s="57"/>
      <c r="K20" s="40">
        <f>ROUND(IF(SUM(J19,J20)&gt;0,AVERAGE(J19,J20),"0.0"),1)</f>
        <v>0</v>
      </c>
      <c r="L20" s="35" t="s">
        <v>40</v>
      </c>
      <c r="N20" s="36"/>
    </row>
    <row r="21" spans="2:16" s="34" customFormat="1" ht="16" thickBot="1">
      <c r="B21" s="54" t="s">
        <v>39</v>
      </c>
      <c r="C21" s="12"/>
      <c r="D21" s="9"/>
      <c r="E21" s="9"/>
      <c r="F21" s="9"/>
      <c r="G21" s="9"/>
      <c r="H21" s="9"/>
      <c r="I21" s="10"/>
      <c r="J21" s="15"/>
      <c r="K21" s="15"/>
      <c r="L21" s="35"/>
      <c r="O21" s="36"/>
    </row>
    <row r="22" spans="2:16" s="34" customFormat="1" ht="15" thickBot="1">
      <c r="B22" s="13" t="s">
        <v>28</v>
      </c>
      <c r="C22" s="12"/>
      <c r="D22" s="59"/>
      <c r="E22" s="9"/>
      <c r="F22" s="59"/>
      <c r="G22" s="9"/>
      <c r="H22" s="59"/>
      <c r="I22" s="58"/>
      <c r="J22" s="15"/>
      <c r="K22" s="15"/>
      <c r="L22" s="35" t="s">
        <v>38</v>
      </c>
      <c r="P22" s="36"/>
    </row>
    <row r="23" spans="2:16" s="34" customFormat="1" ht="15" thickBot="1">
      <c r="B23" s="13" t="s">
        <v>29</v>
      </c>
      <c r="C23" s="59"/>
      <c r="D23" s="59"/>
      <c r="E23" s="59"/>
      <c r="F23" s="59"/>
      <c r="G23" s="59"/>
      <c r="H23" s="59"/>
      <c r="I23" s="58"/>
      <c r="J23" s="15"/>
      <c r="K23" s="15"/>
      <c r="L23" s="35" t="s">
        <v>38</v>
      </c>
    </row>
    <row r="24" spans="2:16" s="34" customFormat="1" ht="15" thickBot="1">
      <c r="B24" s="13" t="s">
        <v>30</v>
      </c>
      <c r="C24" s="43"/>
      <c r="D24" s="59"/>
      <c r="E24" s="41"/>
      <c r="F24" s="59"/>
      <c r="G24" s="9"/>
      <c r="H24" s="59"/>
      <c r="I24" s="58"/>
      <c r="J24" s="14"/>
      <c r="K24" s="60"/>
      <c r="L24" s="35" t="s">
        <v>38</v>
      </c>
    </row>
    <row r="25" spans="2:16" s="34" customFormat="1" ht="16" thickBot="1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35"/>
    </row>
    <row r="26" spans="2:16" s="34" customFormat="1" ht="16" thickBot="1">
      <c r="B26" s="47" t="s">
        <v>31</v>
      </c>
      <c r="C26" s="49"/>
      <c r="D26" s="50"/>
      <c r="E26" s="50"/>
      <c r="F26" s="50"/>
      <c r="G26" s="50"/>
      <c r="H26" s="50"/>
      <c r="I26" s="50"/>
      <c r="J26" s="51"/>
      <c r="K26" s="48" t="str">
        <f>IF(SUM(K12,K16,K20,K24)&gt;0,ROUND(SUM(K12*0.45,K16*0.45,K20*0.1),1),"")</f>
        <v/>
      </c>
      <c r="L26" s="35" t="s">
        <v>41</v>
      </c>
    </row>
    <row r="27" spans="2:16" ht="16" thickBot="1">
      <c r="B27" s="47" t="s">
        <v>32</v>
      </c>
      <c r="C27" s="49"/>
      <c r="D27" s="50"/>
      <c r="E27" s="50"/>
      <c r="F27" s="50"/>
      <c r="G27" s="50"/>
      <c r="H27" s="50"/>
      <c r="I27" s="50"/>
      <c r="J27" s="51"/>
      <c r="K27" s="53">
        <f>K12</f>
        <v>0</v>
      </c>
      <c r="L27" s="26"/>
    </row>
    <row r="28" spans="2:16" ht="16" thickBot="1">
      <c r="B28" s="47" t="s">
        <v>33</v>
      </c>
      <c r="C28" s="71" t="str">
        <f>IF(AND(K12&gt;=4,K26&gt;=4),"réussi","pas réussi")</f>
        <v>pas réussi</v>
      </c>
      <c r="D28" s="72"/>
      <c r="E28" s="72"/>
      <c r="F28" s="72"/>
      <c r="G28" s="72"/>
      <c r="H28" s="72"/>
      <c r="I28" s="72"/>
      <c r="J28" s="72"/>
      <c r="K28" s="73"/>
      <c r="L28" s="26"/>
    </row>
    <row r="29" spans="2:16">
      <c r="B29" s="46"/>
    </row>
    <row r="30" spans="2:16" ht="15.5">
      <c r="B30" s="65" t="s">
        <v>34</v>
      </c>
      <c r="C30" s="66"/>
      <c r="D30" s="66"/>
      <c r="E30" s="66"/>
      <c r="F30" s="66"/>
      <c r="G30" s="66"/>
      <c r="H30" s="66"/>
      <c r="I30" s="66"/>
      <c r="J30" s="66"/>
      <c r="K30" s="66"/>
    </row>
    <row r="32" spans="2:16">
      <c r="B32" s="33" t="s">
        <v>0</v>
      </c>
    </row>
  </sheetData>
  <sheetProtection sheet="1" selectLockedCells="1"/>
  <mergeCells count="5">
    <mergeCell ref="C3:F3"/>
    <mergeCell ref="I3:K3"/>
    <mergeCell ref="C7:F7"/>
    <mergeCell ref="C28:K28"/>
    <mergeCell ref="I7:I8"/>
  </mergeCells>
  <conditionalFormatting sqref="C28">
    <cfRule type="containsText" dxfId="1" priority="11" operator="containsText" text="pas réussi">
      <formula>NOT(ISERROR(SEARCH("pas réussi",C28)))</formula>
    </cfRule>
  </conditionalFormatting>
  <conditionalFormatting sqref="C26:K27">
    <cfRule type="cellIs" dxfId="0" priority="1" operator="lessThan">
      <formula>4</formula>
    </cfRule>
  </conditionalFormatting>
  <pageMargins left="0.7" right="0.7" top="0.78740157499999996" bottom="0.78740157499999996" header="0.3" footer="0.3"/>
  <pageSetup paperSize="9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57D65FAA7A44BB35E1185088D9CB" ma:contentTypeVersion="15" ma:contentTypeDescription="Create a new document." ma:contentTypeScope="" ma:versionID="ad174259f185291982997cd41da50d2f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a5cefc4bdff5a8ef449ce4407a3d5d7d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018938-2E20-485B-8A3F-BA6984343EDC}">
  <ds:schemaRefs>
    <ds:schemaRef ds:uri="http://schemas.microsoft.com/office/2006/metadata/properties"/>
    <ds:schemaRef ds:uri="http://schemas.microsoft.com/office/infopath/2007/PartnerControls"/>
    <ds:schemaRef ds:uri="4fa627c0-3f11-41a5-ac3b-a11a8234356f"/>
    <ds:schemaRef ds:uri="743afb49-19b2-4dde-aff7-8efa380179b6"/>
  </ds:schemaRefs>
</ds:datastoreItem>
</file>

<file path=customXml/itemProps2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C985B6-A5CB-4008-A44F-ACB2DA4CCA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afb49-19b2-4dde-aff7-8efa380179b6"/>
    <ds:schemaRef ds:uri="4fa627c0-3f11-41a5-ac3b-a11a82343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Vera Hügli</cp:lastModifiedBy>
  <cp:revision/>
  <dcterms:created xsi:type="dcterms:W3CDTF">2020-05-08T06:27:30Z</dcterms:created>
  <dcterms:modified xsi:type="dcterms:W3CDTF">2024-10-11T14:33:14Z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  <property fmtid="{D5CDD505-2E9C-101B-9397-08002B2CF9AE}" pid="3" name="MediaServiceImageTags">
    <vt:lpwstr/>
  </property>
</Properties>
</file>